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1"/>
  </bookViews>
  <sheets>
    <sheet name="Situatia pozititei financiare" sheetId="1" r:id="rId1"/>
    <sheet name="Situatia rezultatului global" sheetId="2" r:id="rId2"/>
  </sheets>
  <definedNames>
    <definedName name="_xlnm.Print_Area" localSheetId="0">'Situatia pozititei financiare'!$A$1:$C$37</definedName>
    <definedName name="_xlnm.Print_Area" localSheetId="1">'Situatia rezultatului global'!$A$1:$C$37</definedName>
  </definedNames>
  <calcPr fullCalcOnLoad="1"/>
</workbook>
</file>

<file path=xl/sharedStrings.xml><?xml version="1.0" encoding="utf-8"?>
<sst xmlns="http://schemas.openxmlformats.org/spreadsheetml/2006/main" count="67" uniqueCount="54">
  <si>
    <t>STK EMERGENT ADMINISTRAT DE STK FINANCIAL S.A.I. S.A.</t>
  </si>
  <si>
    <t>Cluj-Napoca, Heltai Gaspar 29, Jud. Cluj, Tel. 0264-591982</t>
  </si>
  <si>
    <t>Dec. C.N.V.M.: 20/16.03.2006</t>
  </si>
  <si>
    <t>SITUATIA REZULTATULUI GLOBAL CONFORM IFRS    -</t>
  </si>
  <si>
    <t>Cont de profit si pierdere</t>
  </si>
  <si>
    <t>pentru exercitiul financiar incheiat la 31 decembrie 2013</t>
  </si>
  <si>
    <t>In lei</t>
  </si>
  <si>
    <t>Venituri</t>
  </si>
  <si>
    <t>Venituri din dividende</t>
  </si>
  <si>
    <t>Venituri din dobanzi</t>
  </si>
  <si>
    <t>Venituri din actiuni gratuite aferente activelor financiare la valoarea justa prin contul de profit</t>
  </si>
  <si>
    <t>Castig net  din reevaluarea activelor financiare la valoarea justa prin contul de profit si pierdere</t>
  </si>
  <si>
    <t>Venituri din investiţii financiare cedate</t>
  </si>
  <si>
    <t>Cheltuieli</t>
  </si>
  <si>
    <t>Comisioane de administrare, onorarii , cheltuieli bancare</t>
  </si>
  <si>
    <t>Pierderi din investitii financiare cedate</t>
  </si>
  <si>
    <t>Pierdere neta din reevaluarea activelor financiare la valoarea justa prin contul de profit si pierdere</t>
  </si>
  <si>
    <t>Pierderi din deprecierea activelor dispon pt vanzare</t>
  </si>
  <si>
    <t>Profit inainte de impozitare</t>
  </si>
  <si>
    <t>Impozit-nu este cazul</t>
  </si>
  <si>
    <t>Profit net al exercitiului financiar</t>
  </si>
  <si>
    <t>Alte elemente ale rezultatului global</t>
  </si>
  <si>
    <t>Total rezultat global aferent perioadei</t>
  </si>
  <si>
    <t>Rezultat pe actiune</t>
  </si>
  <si>
    <t>De baza</t>
  </si>
  <si>
    <t>Diluat</t>
  </si>
  <si>
    <t>Numar de unitati de fond : 609.753</t>
  </si>
  <si>
    <t>ADMINISTRATOR,</t>
  </si>
  <si>
    <t>INTOCMIT</t>
  </si>
  <si>
    <r>
      <t xml:space="preserve">Numele si prenumele </t>
    </r>
    <r>
      <rPr>
        <u val="single"/>
        <sz val="12"/>
        <rFont val="Times New Roman"/>
        <family val="1"/>
      </rPr>
      <t xml:space="preserve"> PASCU NICOLAE</t>
    </r>
  </si>
  <si>
    <t>LUNG CRISTINA</t>
  </si>
  <si>
    <t xml:space="preserve">Semnatura </t>
  </si>
  <si>
    <t>Semnatura</t>
  </si>
  <si>
    <t xml:space="preserve">Stampila unitatii </t>
  </si>
  <si>
    <t>SITUATIA POZITIEI FINANCIARE CONFORM IFRS- Bilant</t>
  </si>
  <si>
    <t>Active</t>
  </si>
  <si>
    <t>Investitii financiare disponibile pentru vanzare</t>
  </si>
  <si>
    <t>Investitii financiare disponibile pentru tranzactionare</t>
  </si>
  <si>
    <t>Creante  comerciale</t>
  </si>
  <si>
    <t>Numerar si echivalente de numerar</t>
  </si>
  <si>
    <t>TOTAL ACTIVE</t>
  </si>
  <si>
    <t>Capital privind unitatile de fond</t>
  </si>
  <si>
    <t>Prime de emisiune</t>
  </si>
  <si>
    <t>Rezultat reportat din trecere la IFRS</t>
  </si>
  <si>
    <t>Rezerve</t>
  </si>
  <si>
    <t xml:space="preserve">Rezultat reportat </t>
  </si>
  <si>
    <t>Total datorii financiare pe termen lung(similar capital propriu)</t>
  </si>
  <si>
    <t>Datorii comerciale</t>
  </si>
  <si>
    <t>Alte datorii( din tranzactii cu titluri)</t>
  </si>
  <si>
    <t>Total datorii curente</t>
  </si>
  <si>
    <t>TOTAL PASIVE</t>
  </si>
  <si>
    <t>VALOAREA ACTIV NET(TOTAL ACTIVE-DATORII CURENTE)</t>
  </si>
  <si>
    <t>VALOAREA ACTIVULUI NET UNITAR (VUAN)</t>
  </si>
  <si>
    <t>Numar unitati de fond 609.753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</si>
</sst>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3" fillId="17" borderId="0" applyNumberFormat="0" applyBorder="0" applyAlignment="0" applyProtection="0"/>
    <xf numFmtId="0" fontId="17" fillId="9" borderId="1" applyNumberFormat="0" applyAlignment="0" applyProtection="0"/>
    <xf numFmtId="0" fontId="19" fillId="14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42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65" fontId="2" fillId="0" borderId="10" xfId="42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4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5" fontId="2" fillId="4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5" fontId="0" fillId="0" borderId="10" xfId="0" applyNumberFormat="1" applyFont="1" applyFill="1" applyBorder="1" applyAlignment="1">
      <alignment/>
    </xf>
    <xf numFmtId="165" fontId="0" fillId="4" borderId="1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164" fontId="0" fillId="0" borderId="0" xfId="42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165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165" fontId="2" fillId="0" borderId="10" xfId="42" applyNumberFormat="1" applyFont="1" applyFill="1" applyBorder="1" applyAlignment="1">
      <alignment/>
    </xf>
    <xf numFmtId="165" fontId="0" fillId="4" borderId="10" xfId="42" applyNumberFormat="1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165" fontId="0" fillId="0" borderId="10" xfId="42" applyNumberFormat="1" applyFont="1" applyFill="1" applyBorder="1" applyAlignment="1">
      <alignment/>
    </xf>
    <xf numFmtId="165" fontId="0" fillId="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40"/>
  <sheetViews>
    <sheetView zoomScalePageLayoutView="0" workbookViewId="0" topLeftCell="A1">
      <selection activeCell="D27" sqref="D27:F27"/>
    </sheetView>
  </sheetViews>
  <sheetFormatPr defaultColWidth="9.140625" defaultRowHeight="12.75"/>
  <cols>
    <col min="1" max="1" width="54.28125" style="1" customWidth="1"/>
    <col min="2" max="3" width="15.00390625" style="1" bestFit="1" customWidth="1"/>
    <col min="4" max="4" width="11.7109375" style="1" bestFit="1" customWidth="1"/>
    <col min="5" max="5" width="10.28125" style="1" bestFit="1" customWidth="1"/>
    <col min="6" max="6" width="13.421875" style="1" bestFit="1" customWidth="1"/>
    <col min="7" max="16384" width="9.140625" style="1" customWidth="1"/>
  </cols>
  <sheetData>
    <row r="1" spans="1:3" ht="12.75">
      <c r="A1" s="43" t="s">
        <v>0</v>
      </c>
      <c r="B1" s="43"/>
      <c r="C1" s="43"/>
    </row>
    <row r="2" spans="1:3" ht="12.75">
      <c r="A2" s="43" t="s">
        <v>1</v>
      </c>
      <c r="B2" s="43"/>
      <c r="C2" s="43"/>
    </row>
    <row r="3" spans="1:3" ht="12.75">
      <c r="A3" s="43" t="s">
        <v>2</v>
      </c>
      <c r="B3" s="43"/>
      <c r="C3" s="43"/>
    </row>
    <row r="5" spans="1:3" ht="12.75">
      <c r="A5" s="2" t="s">
        <v>34</v>
      </c>
      <c r="B5" s="2"/>
      <c r="C5" s="2"/>
    </row>
    <row r="6" spans="1:3" ht="12.75">
      <c r="A6" s="5" t="s">
        <v>5</v>
      </c>
      <c r="B6" s="5"/>
      <c r="C6" s="5"/>
    </row>
    <row r="8" spans="1:3" ht="12.75">
      <c r="A8" s="8" t="s">
        <v>6</v>
      </c>
      <c r="B8" s="11">
        <v>2012</v>
      </c>
      <c r="C8" s="11">
        <v>2013</v>
      </c>
    </row>
    <row r="9" spans="1:3" ht="12.75">
      <c r="A9" s="8"/>
      <c r="B9" s="8"/>
      <c r="C9" s="8"/>
    </row>
    <row r="10" spans="1:3" ht="12.75">
      <c r="A10" s="11" t="s">
        <v>35</v>
      </c>
      <c r="B10" s="36"/>
      <c r="C10" s="36"/>
    </row>
    <row r="11" spans="1:6" ht="12.75">
      <c r="A11" s="8" t="s">
        <v>36</v>
      </c>
      <c r="B11" s="36">
        <v>21795926</v>
      </c>
      <c r="C11" s="36">
        <f>22104010+480386.1</f>
        <v>22584396.1</v>
      </c>
      <c r="E11" s="16"/>
      <c r="F11" s="16"/>
    </row>
    <row r="12" spans="1:3" ht="12.75">
      <c r="A12" s="8" t="s">
        <v>37</v>
      </c>
      <c r="B12" s="36">
        <v>45951218</v>
      </c>
      <c r="C12" s="36">
        <v>45874038.44</v>
      </c>
    </row>
    <row r="13" spans="1:3" ht="12.75">
      <c r="A13" s="8" t="s">
        <v>38</v>
      </c>
      <c r="B13" s="36">
        <v>10</v>
      </c>
      <c r="C13" s="36">
        <v>10</v>
      </c>
    </row>
    <row r="14" spans="1:3" ht="12.75">
      <c r="A14" s="37" t="s">
        <v>39</v>
      </c>
      <c r="B14" s="36">
        <f>6120948</f>
        <v>6120948</v>
      </c>
      <c r="C14" s="36">
        <f>82.21+2379905.07</f>
        <v>2379987.28</v>
      </c>
    </row>
    <row r="15" spans="1:3" ht="12.75">
      <c r="A15" s="38" t="s">
        <v>40</v>
      </c>
      <c r="B15" s="39">
        <f>SUM(B11:B14)</f>
        <v>73868102</v>
      </c>
      <c r="C15" s="39">
        <f>SUM(C11:C14)</f>
        <v>70838431.82</v>
      </c>
    </row>
    <row r="16" spans="1:3" ht="12.75">
      <c r="A16" s="17" t="s">
        <v>41</v>
      </c>
      <c r="B16" s="36">
        <v>121950600</v>
      </c>
      <c r="C16" s="36">
        <v>121950600</v>
      </c>
    </row>
    <row r="17" spans="1:3" ht="12.75">
      <c r="A17" s="17" t="s">
        <v>42</v>
      </c>
      <c r="B17" s="36">
        <v>10003133</v>
      </c>
      <c r="C17" s="36">
        <v>10003133</v>
      </c>
    </row>
    <row r="18" spans="1:3" ht="12.75">
      <c r="A18" s="1" t="s">
        <v>44</v>
      </c>
      <c r="B18" s="36">
        <v>0</v>
      </c>
      <c r="C18" s="36">
        <v>380747.62000000104</v>
      </c>
    </row>
    <row r="19" spans="1:3" ht="12.75">
      <c r="A19" s="17" t="s">
        <v>43</v>
      </c>
      <c r="B19" s="36">
        <v>-31739957</v>
      </c>
      <c r="C19" s="36">
        <v>-31739957</v>
      </c>
    </row>
    <row r="20" spans="1:3" ht="12.75">
      <c r="A20" s="17" t="s">
        <v>45</v>
      </c>
      <c r="B20" s="36">
        <v>-45447389</v>
      </c>
      <c r="C20" s="40">
        <v>-37149472</v>
      </c>
    </row>
    <row r="21" spans="1:3" ht="12.75">
      <c r="A21" s="17" t="s">
        <v>22</v>
      </c>
      <c r="B21" s="36">
        <v>13785694</v>
      </c>
      <c r="C21" s="40">
        <v>6951494.419999998</v>
      </c>
    </row>
    <row r="22" spans="1:3" ht="12.75">
      <c r="A22" s="11" t="s">
        <v>46</v>
      </c>
      <c r="B22" s="36">
        <f>SUM(B16:B21)</f>
        <v>68552081</v>
      </c>
      <c r="C22" s="36">
        <f>SUM(C16:C21)</f>
        <v>70396546.04</v>
      </c>
    </row>
    <row r="23" spans="1:3" ht="12.75">
      <c r="A23" s="17" t="s">
        <v>47</v>
      </c>
      <c r="B23" s="36">
        <v>171277</v>
      </c>
      <c r="C23" s="36">
        <f>146687.07+33081.71</f>
        <v>179768.78</v>
      </c>
    </row>
    <row r="24" spans="1:3" ht="12.75">
      <c r="A24" s="17" t="s">
        <v>48</v>
      </c>
      <c r="B24" s="36">
        <v>5144744</v>
      </c>
      <c r="C24" s="36">
        <f>218919+43198</f>
        <v>262117</v>
      </c>
    </row>
    <row r="25" spans="1:3" ht="12.75">
      <c r="A25" s="11" t="s">
        <v>49</v>
      </c>
      <c r="B25" s="39">
        <f>B23+B24</f>
        <v>5316021</v>
      </c>
      <c r="C25" s="39">
        <f>C23+C24</f>
        <v>441885.78</v>
      </c>
    </row>
    <row r="26" spans="1:4" ht="12.75">
      <c r="A26" s="11" t="s">
        <v>50</v>
      </c>
      <c r="B26" s="39">
        <f>SUM(B22+B23+B24)</f>
        <v>73868102</v>
      </c>
      <c r="C26" s="39">
        <f>SUM(C22+C23+C24)</f>
        <v>70838431.82000001</v>
      </c>
      <c r="D26" s="10"/>
    </row>
    <row r="27" spans="1:6" ht="12.75">
      <c r="A27" s="11" t="s">
        <v>51</v>
      </c>
      <c r="B27" s="36">
        <f>B15-B25</f>
        <v>68552081</v>
      </c>
      <c r="C27" s="36">
        <f>C15-C25</f>
        <v>70396546.03999999</v>
      </c>
      <c r="D27" s="25"/>
      <c r="E27" s="25"/>
      <c r="F27" s="25"/>
    </row>
    <row r="28" spans="1:3" ht="12.75">
      <c r="A28" s="11" t="s">
        <v>52</v>
      </c>
      <c r="B28" s="41">
        <f>B27/609753</f>
        <v>112.42598396399853</v>
      </c>
      <c r="C28" s="41">
        <f>C27/609753</f>
        <v>115.45092199628372</v>
      </c>
    </row>
    <row r="29" ht="12.75">
      <c r="A29" s="2"/>
    </row>
    <row r="30" ht="12.75">
      <c r="A30" s="42" t="s">
        <v>53</v>
      </c>
    </row>
    <row r="31" spans="1:6" ht="12.75">
      <c r="A31" s="2"/>
      <c r="F31" s="10"/>
    </row>
    <row r="32" spans="2:6" ht="12.75">
      <c r="B32" s="27"/>
      <c r="C32" s="28"/>
      <c r="F32" s="10"/>
    </row>
    <row r="33" spans="1:3" ht="15.75">
      <c r="A33" s="30" t="s">
        <v>27</v>
      </c>
      <c r="B33" s="30" t="s">
        <v>28</v>
      </c>
      <c r="C33"/>
    </row>
    <row r="34" spans="1:3" ht="15.75">
      <c r="A34" s="32" t="s">
        <v>29</v>
      </c>
      <c r="B34" s="32" t="s">
        <v>30</v>
      </c>
      <c r="C34" s="33"/>
    </row>
    <row r="35" spans="1:3" ht="15.75">
      <c r="A35" s="32" t="s">
        <v>31</v>
      </c>
      <c r="B35" s="32" t="s">
        <v>32</v>
      </c>
      <c r="C35" s="34"/>
    </row>
    <row r="36" spans="1:3" ht="15.75">
      <c r="A36" s="32" t="s">
        <v>33</v>
      </c>
      <c r="B36" s="27"/>
      <c r="C36" s="35"/>
    </row>
    <row r="37" spans="2:3" ht="12.75">
      <c r="B37" s="27"/>
      <c r="C37" s="28"/>
    </row>
    <row r="38" spans="2:3" ht="12.75">
      <c r="B38" s="27"/>
      <c r="C38" s="28"/>
    </row>
    <row r="40" ht="12.75">
      <c r="A40" s="16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37"/>
  <sheetViews>
    <sheetView tabSelected="1" zoomScalePageLayoutView="0" workbookViewId="0" topLeftCell="A4">
      <selection activeCell="C15" sqref="C15:C16"/>
    </sheetView>
  </sheetViews>
  <sheetFormatPr defaultColWidth="9.140625" defaultRowHeight="12.75"/>
  <cols>
    <col min="1" max="1" width="50.7109375" style="1" customWidth="1"/>
    <col min="2" max="2" width="11.57421875" style="27" bestFit="1" customWidth="1"/>
    <col min="3" max="3" width="11.57421875" style="28" bestFit="1" customWidth="1"/>
    <col min="4" max="4" width="9.140625" style="1" customWidth="1"/>
    <col min="5" max="5" width="14.00390625" style="1" bestFit="1" customWidth="1"/>
    <col min="6" max="6" width="9.140625" style="1" customWidth="1"/>
    <col min="7" max="7" width="10.28125" style="1" bestFit="1" customWidth="1"/>
    <col min="8" max="16384" width="9.140625" style="1" customWidth="1"/>
  </cols>
  <sheetData>
    <row r="1" spans="1:3" ht="12.75">
      <c r="A1" s="43" t="s">
        <v>0</v>
      </c>
      <c r="B1" s="43"/>
      <c r="C1" s="43"/>
    </row>
    <row r="2" spans="1:3" ht="12.75">
      <c r="A2" s="43" t="s">
        <v>1</v>
      </c>
      <c r="B2" s="43"/>
      <c r="C2" s="43"/>
    </row>
    <row r="3" spans="1:3" ht="12.75">
      <c r="A3" s="43" t="s">
        <v>2</v>
      </c>
      <c r="B3" s="43"/>
      <c r="C3" s="43"/>
    </row>
    <row r="5" spans="1:3" ht="12.75">
      <c r="A5" s="2" t="s">
        <v>3</v>
      </c>
      <c r="B5" s="3" t="s">
        <v>4</v>
      </c>
      <c r="C5" s="4"/>
    </row>
    <row r="6" spans="1:3" ht="12.75">
      <c r="A6" s="5" t="s">
        <v>5</v>
      </c>
      <c r="B6" s="6"/>
      <c r="C6" s="7"/>
    </row>
    <row r="8" spans="1:5" ht="12.75">
      <c r="A8" s="8" t="s">
        <v>6</v>
      </c>
      <c r="B8" s="9">
        <v>2012</v>
      </c>
      <c r="C8" s="9">
        <v>2013</v>
      </c>
      <c r="E8" s="10"/>
    </row>
    <row r="9" spans="1:3" ht="12.75">
      <c r="A9" s="48"/>
      <c r="B9" s="48"/>
      <c r="C9" s="48"/>
    </row>
    <row r="10" spans="1:3" ht="12.75">
      <c r="A10" s="11" t="s">
        <v>7</v>
      </c>
      <c r="B10" s="12">
        <f>SUM(B11:B17)</f>
        <v>16186067</v>
      </c>
      <c r="C10" s="13">
        <f>SUM(C11:C17)</f>
        <v>10305594.349999998</v>
      </c>
    </row>
    <row r="11" spans="1:5" ht="12.75">
      <c r="A11" s="8" t="s">
        <v>8</v>
      </c>
      <c r="B11" s="14">
        <v>3282389</v>
      </c>
      <c r="C11" s="15">
        <v>610796.7</v>
      </c>
      <c r="E11" s="16"/>
    </row>
    <row r="12" spans="1:5" ht="12.75">
      <c r="A12" s="8" t="s">
        <v>9</v>
      </c>
      <c r="B12" s="14">
        <v>36093</v>
      </c>
      <c r="C12" s="15">
        <v>155469.13</v>
      </c>
      <c r="E12" s="16"/>
    </row>
    <row r="13" spans="1:3" ht="12.75">
      <c r="A13" s="44" t="s">
        <v>10</v>
      </c>
      <c r="B13" s="46">
        <v>0</v>
      </c>
      <c r="C13" s="47">
        <v>0</v>
      </c>
    </row>
    <row r="14" spans="1:3" ht="12.75">
      <c r="A14" s="44"/>
      <c r="B14" s="46"/>
      <c r="C14" s="47"/>
    </row>
    <row r="15" spans="1:3" ht="12.75">
      <c r="A15" s="44" t="s">
        <v>11</v>
      </c>
      <c r="B15" s="46">
        <v>5462547</v>
      </c>
      <c r="C15" s="47">
        <f>12473134.01+72663.62-28080.98-6211786</f>
        <v>6305930.6499999985</v>
      </c>
    </row>
    <row r="16" spans="1:6" ht="12.75">
      <c r="A16" s="45"/>
      <c r="B16" s="46"/>
      <c r="C16" s="47"/>
      <c r="F16" s="16"/>
    </row>
    <row r="17" spans="1:7" ht="12.75">
      <c r="A17" s="17" t="s">
        <v>12</v>
      </c>
      <c r="B17" s="14">
        <v>7405038</v>
      </c>
      <c r="C17" s="15">
        <v>3233397.87</v>
      </c>
      <c r="G17" s="18"/>
    </row>
    <row r="18" spans="1:3" ht="12.75">
      <c r="A18" s="11" t="s">
        <v>13</v>
      </c>
      <c r="B18" s="12">
        <f>SUM(B19:B22)</f>
        <v>2400373</v>
      </c>
      <c r="C18" s="19">
        <f>SUM(C19:C22)</f>
        <v>3354100.52</v>
      </c>
    </row>
    <row r="19" spans="1:11" ht="12.75">
      <c r="A19" s="17" t="s">
        <v>14</v>
      </c>
      <c r="B19" s="14">
        <v>2252836</v>
      </c>
      <c r="C19" s="15">
        <v>2519996</v>
      </c>
      <c r="D19" s="16"/>
      <c r="G19" s="20"/>
      <c r="H19" s="16"/>
      <c r="I19" s="21"/>
      <c r="J19" s="21"/>
      <c r="K19" s="18"/>
    </row>
    <row r="20" spans="1:7" ht="12.75">
      <c r="A20" s="17" t="s">
        <v>15</v>
      </c>
      <c r="B20" s="14">
        <v>147537</v>
      </c>
      <c r="C20" s="15">
        <v>834104.52</v>
      </c>
      <c r="G20" s="18"/>
    </row>
    <row r="21" spans="1:3" s="16" customFormat="1" ht="25.5" customHeight="1">
      <c r="A21" s="22" t="s">
        <v>16</v>
      </c>
      <c r="B21" s="14">
        <v>0</v>
      </c>
      <c r="C21" s="15">
        <v>0</v>
      </c>
    </row>
    <row r="22" spans="1:3" s="16" customFormat="1" ht="12.75">
      <c r="A22" s="17" t="s">
        <v>17</v>
      </c>
      <c r="B22" s="14">
        <v>0</v>
      </c>
      <c r="C22" s="15">
        <v>0</v>
      </c>
    </row>
    <row r="23" spans="1:3" ht="12.75">
      <c r="A23" s="11" t="s">
        <v>18</v>
      </c>
      <c r="B23" s="23">
        <f>B10-B18</f>
        <v>13785694</v>
      </c>
      <c r="C23" s="24">
        <f>C10-C18</f>
        <v>6951493.829999998</v>
      </c>
    </row>
    <row r="24" spans="1:3" ht="12.75">
      <c r="A24" s="17" t="s">
        <v>19</v>
      </c>
      <c r="B24" s="14"/>
      <c r="C24" s="24"/>
    </row>
    <row r="25" spans="1:7" ht="12.75">
      <c r="A25" s="11" t="s">
        <v>20</v>
      </c>
      <c r="B25" s="23">
        <f>B23</f>
        <v>13785694</v>
      </c>
      <c r="C25" s="24">
        <f>C23</f>
        <v>6951493.829999998</v>
      </c>
      <c r="G25" s="25"/>
    </row>
    <row r="26" spans="1:3" ht="12.75">
      <c r="A26" s="11" t="s">
        <v>21</v>
      </c>
      <c r="B26" s="13">
        <v>0</v>
      </c>
      <c r="C26" s="19">
        <v>0</v>
      </c>
    </row>
    <row r="27" spans="1:5" ht="12.75">
      <c r="A27" s="11" t="s">
        <v>22</v>
      </c>
      <c r="B27" s="13">
        <f>B25+B26</f>
        <v>13785694</v>
      </c>
      <c r="C27" s="19">
        <f>C25+C26</f>
        <v>6951493.829999998</v>
      </c>
      <c r="E27" s="10"/>
    </row>
    <row r="28" spans="1:5" ht="12.75">
      <c r="A28" s="11" t="s">
        <v>23</v>
      </c>
      <c r="B28" s="14"/>
      <c r="C28" s="15"/>
      <c r="E28" s="26"/>
    </row>
    <row r="29" spans="1:3" ht="12.75">
      <c r="A29" s="8" t="s">
        <v>24</v>
      </c>
      <c r="B29" s="23">
        <f>B27/609753</f>
        <v>22.6086530119573</v>
      </c>
      <c r="C29" s="15">
        <f>C27/609753</f>
        <v>11.4005077957796</v>
      </c>
    </row>
    <row r="30" spans="1:3" ht="12.75">
      <c r="A30" s="17" t="s">
        <v>25</v>
      </c>
      <c r="B30" s="23">
        <f>B29</f>
        <v>22.6086530119573</v>
      </c>
      <c r="C30" s="15">
        <f>C29</f>
        <v>11.4005077957796</v>
      </c>
    </row>
    <row r="32" spans="1:5" ht="12.75">
      <c r="A32" s="16" t="s">
        <v>26</v>
      </c>
      <c r="E32" s="29"/>
    </row>
    <row r="34" spans="1:4" ht="15.75">
      <c r="A34" s="30" t="s">
        <v>27</v>
      </c>
      <c r="B34" s="30" t="s">
        <v>28</v>
      </c>
      <c r="C34"/>
      <c r="D34" s="31"/>
    </row>
    <row r="35" spans="1:4" ht="15.75">
      <c r="A35" s="32" t="s">
        <v>29</v>
      </c>
      <c r="B35" s="32" t="s">
        <v>30</v>
      </c>
      <c r="C35" s="33"/>
      <c r="D35" s="31"/>
    </row>
    <row r="36" spans="1:4" ht="15.75">
      <c r="A36" s="32" t="s">
        <v>31</v>
      </c>
      <c r="B36" s="32" t="s">
        <v>32</v>
      </c>
      <c r="C36" s="34"/>
      <c r="D36" s="31"/>
    </row>
    <row r="37" spans="1:4" ht="15.75">
      <c r="A37" s="32" t="s">
        <v>33</v>
      </c>
      <c r="C37" s="35"/>
      <c r="D37" s="31"/>
    </row>
  </sheetData>
  <sheetProtection/>
  <mergeCells count="10">
    <mergeCell ref="A15:A16"/>
    <mergeCell ref="B15:B16"/>
    <mergeCell ref="C15:C16"/>
    <mergeCell ref="A1:C1"/>
    <mergeCell ref="A2:C2"/>
    <mergeCell ref="A3:C3"/>
    <mergeCell ref="A9:C9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stk06</dc:creator>
  <cp:keywords/>
  <dc:description/>
  <cp:lastModifiedBy>Pascu Veronica Cristina</cp:lastModifiedBy>
  <cp:lastPrinted>2014-04-10T13:59:37Z</cp:lastPrinted>
  <dcterms:created xsi:type="dcterms:W3CDTF">2014-02-11T09:43:51Z</dcterms:created>
  <dcterms:modified xsi:type="dcterms:W3CDTF">2014-04-15T13:30:15Z</dcterms:modified>
  <cp:category/>
  <cp:version/>
  <cp:contentType/>
  <cp:contentStatus/>
</cp:coreProperties>
</file>