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CONT PROF_PIERD" sheetId="2" r:id="rId2"/>
  </sheets>
  <definedNames/>
  <calcPr fullCalcOnLoad="1"/>
</workbook>
</file>

<file path=xl/sharedStrings.xml><?xml version="1.0" encoding="utf-8"?>
<sst xmlns="http://schemas.openxmlformats.org/spreadsheetml/2006/main" count="92" uniqueCount="74">
  <si>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</si>
  <si>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</si>
  <si>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</si>
  <si>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</si>
  <si>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</si>
  <si>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</si>
  <si>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</si>
  <si>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</si>
  <si>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</si>
  <si>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</si>
  <si>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</si>
  <si>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</si>
  <si>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</si>
  <si>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</si>
  <si>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</si>
  <si>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</si>
  <si>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</si>
  <si>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</si>
  <si>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</si>
  <si>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</si>
  <si>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</si>
  <si>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</si>
  <si>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</si>
  <si>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</si>
  <si>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</si>
  <si>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</si>
  <si>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</si>
  <si>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</si>
  <si>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</si>
  <si>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</si>
  <si>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</si>
  <si>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</si>
  <si>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</si>
  <si>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</si>
  <si>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</si>
  <si>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</si>
  <si>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</si>
  <si>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</si>
  <si>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</si>
  <si>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</si>
  <si>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</si>
  <si>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</si>
  <si>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</si>
  <si>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</si>
  <si>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</si>
  <si>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</si>
  <si>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</si>
  <si>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</si>
  <si>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</si>
  <si>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</si>
  <si>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</si>
  <si>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</si>
  <si>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</si>
  <si>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</si>
  <si>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</si>
  <si>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</si>
  <si>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</si>
  <si>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</si>
  <si>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</si>
  <si>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</si>
  <si>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</si>
  <si>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</si>
  <si>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</si>
  <si>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</si>
  <si>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</si>
  <si>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</si>
  <si>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</si>
  <si>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</si>
  <si>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</si>
  <si>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</si>
  <si>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</si>
  <si>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</si>
  <si>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</si>
  <si>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31.12.08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</si>
</sst>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10" fontId="1" fillId="0" borderId="0" xfId="19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3" fontId="1" fillId="0" borderId="1" xfId="15" applyNumberFormat="1" applyFont="1" applyBorder="1" applyAlignment="1">
      <alignment horizontal="center" vertical="center"/>
    </xf>
    <xf numFmtId="173" fontId="1" fillId="0" borderId="1" xfId="15" applyNumberFormat="1" applyFont="1" applyBorder="1" applyAlignment="1">
      <alignment vertical="center"/>
    </xf>
    <xf numFmtId="173" fontId="2" fillId="0" borderId="1" xfId="15" applyNumberFormat="1" applyFont="1" applyBorder="1" applyAlignment="1">
      <alignment vertical="center"/>
    </xf>
    <xf numFmtId="173" fontId="1" fillId="0" borderId="0" xfId="15" applyNumberFormat="1" applyFont="1" applyAlignment="1">
      <alignment horizontal="center" vertical="center" wrapText="1"/>
    </xf>
    <xf numFmtId="173" fontId="3" fillId="0" borderId="1" xfId="15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173" fontId="1" fillId="0" borderId="0" xfId="15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3" fontId="0" fillId="0" borderId="0" xfId="15" applyNumberFormat="1" applyAlignment="1">
      <alignment vertical="center"/>
    </xf>
    <xf numFmtId="173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43">
      <selection activeCell="A1" sqref="A1"/>
    </sheetView>
  </sheetViews>
  <sheetFormatPr defaultColWidth="9.140625" defaultRowHeight="12.75"/>
  <cols>
    <col min="1" max="1" width="68.57421875" style="1" customWidth="1"/>
    <col min="2" max="2" width="12.28125" style="29" bestFit="1" customWidth="1"/>
    <col min="3" max="3" width="18.7109375" style="2" bestFit="1" customWidth="1"/>
    <col min="4" max="16384" width="9.140625" style="2" customWidth="1"/>
  </cols>
  <sheetData>
    <row r="1" spans="1:2" s="17" customFormat="1" ht="12.75">
      <c r="A1" s="15" t="s">
        <v>63</v>
      </c>
      <c r="B1" s="16"/>
    </row>
    <row r="2" spans="1:2" s="17" customFormat="1" ht="12.75">
      <c r="A2" s="15" t="s">
        <v>68</v>
      </c>
      <c r="B2" s="16"/>
    </row>
    <row r="3" spans="1:2" s="17" customFormat="1" ht="12.75">
      <c r="A3" s="15" t="s">
        <v>64</v>
      </c>
      <c r="B3" s="16"/>
    </row>
    <row r="4" spans="1:2" s="17" customFormat="1" ht="12.75">
      <c r="A4" s="15"/>
      <c r="B4" s="21"/>
    </row>
    <row r="5" ht="12.75">
      <c r="A5" s="28" t="s">
        <v>69</v>
      </c>
    </row>
    <row r="7" spans="1:2" ht="12.75">
      <c r="A7" s="6"/>
      <c r="B7" s="18" t="s">
        <v>73</v>
      </c>
    </row>
    <row r="8" spans="1:2" s="3" customFormat="1" ht="12.75">
      <c r="A8" s="7" t="s">
        <v>0</v>
      </c>
      <c r="B8" s="19"/>
    </row>
    <row r="9" spans="1:2" s="4" customFormat="1" ht="12.75">
      <c r="A9" s="8" t="s">
        <v>9</v>
      </c>
      <c r="B9" s="20"/>
    </row>
    <row r="10" spans="1:2" ht="12.75">
      <c r="A10" s="6" t="s">
        <v>8</v>
      </c>
      <c r="B10" s="30">
        <f>70235336-30995100</f>
        <v>39240236</v>
      </c>
    </row>
    <row r="11" spans="1:2" ht="12.75">
      <c r="A11" s="6" t="s">
        <v>71</v>
      </c>
      <c r="B11" s="30">
        <f>3096763</f>
        <v>3096763</v>
      </c>
    </row>
    <row r="12" spans="1:2" s="4" customFormat="1" ht="12.75">
      <c r="A12" s="8" t="s">
        <v>10</v>
      </c>
      <c r="B12" s="20">
        <f>SUM(B10:B11)</f>
        <v>42336999</v>
      </c>
    </row>
    <row r="13" spans="1:2" s="3" customFormat="1" ht="12.75">
      <c r="A13" s="7" t="s">
        <v>11</v>
      </c>
      <c r="B13" s="19">
        <f>B12</f>
        <v>42336999</v>
      </c>
    </row>
    <row r="14" spans="1:2" s="5" customFormat="1" ht="12.75">
      <c r="A14" s="9" t="s">
        <v>1</v>
      </c>
      <c r="B14" s="22"/>
    </row>
    <row r="15" spans="1:2" s="4" customFormat="1" ht="12.75">
      <c r="A15" s="8" t="s">
        <v>12</v>
      </c>
      <c r="B15" s="20"/>
    </row>
    <row r="16" spans="1:2" ht="12.75">
      <c r="A16" s="6" t="s">
        <v>13</v>
      </c>
      <c r="B16" s="30">
        <v>967</v>
      </c>
    </row>
    <row r="17" spans="1:2" ht="12.75">
      <c r="A17" s="6" t="s">
        <v>14</v>
      </c>
      <c r="B17" s="30">
        <v>0</v>
      </c>
    </row>
    <row r="18" spans="1:2" ht="12.75">
      <c r="A18" s="6" t="s">
        <v>15</v>
      </c>
      <c r="B18" s="30">
        <v>0</v>
      </c>
    </row>
    <row r="19" spans="1:2" s="4" customFormat="1" ht="12.75">
      <c r="A19" s="8" t="s">
        <v>10</v>
      </c>
      <c r="B19" s="20">
        <f>SUM(B16:B18)</f>
        <v>967</v>
      </c>
    </row>
    <row r="20" spans="1:2" s="4" customFormat="1" ht="12.75">
      <c r="A20" s="8" t="s">
        <v>16</v>
      </c>
      <c r="B20" s="20"/>
    </row>
    <row r="21" spans="1:2" s="32" customFormat="1" ht="12.75">
      <c r="A21" s="31" t="s">
        <v>17</v>
      </c>
      <c r="B21" s="30">
        <v>86924170</v>
      </c>
    </row>
    <row r="22" spans="1:2" s="4" customFormat="1" ht="12.75">
      <c r="A22" s="8" t="s">
        <v>18</v>
      </c>
      <c r="B22" s="20">
        <f>SUM(B21)</f>
        <v>86924170</v>
      </c>
    </row>
    <row r="23" spans="1:2" s="4" customFormat="1" ht="12.75">
      <c r="A23" s="8" t="s">
        <v>19</v>
      </c>
      <c r="B23" s="20">
        <v>264.23</v>
      </c>
    </row>
    <row r="24" spans="1:2" s="3" customFormat="1" ht="12.75">
      <c r="A24" s="7" t="s">
        <v>20</v>
      </c>
      <c r="B24" s="19">
        <f>B19+B22+B23</f>
        <v>86925401.23</v>
      </c>
    </row>
    <row r="25" spans="1:2" s="3" customFormat="1" ht="12.75">
      <c r="A25" s="7" t="s">
        <v>2</v>
      </c>
      <c r="B25" s="19"/>
    </row>
    <row r="26" spans="1:2" s="3" customFormat="1" ht="12.75">
      <c r="A26" s="7" t="s">
        <v>6</v>
      </c>
      <c r="B26" s="19"/>
    </row>
    <row r="27" spans="1:2" ht="12.75">
      <c r="A27" s="6" t="s">
        <v>21</v>
      </c>
      <c r="B27" s="30">
        <v>0</v>
      </c>
    </row>
    <row r="28" spans="1:2" ht="12.75">
      <c r="A28" s="6" t="s">
        <v>22</v>
      </c>
      <c r="B28" s="30">
        <f>157440</f>
        <v>157440</v>
      </c>
    </row>
    <row r="29" spans="1:2" ht="12.75">
      <c r="A29" s="6" t="s">
        <v>23</v>
      </c>
      <c r="B29" s="30">
        <v>0</v>
      </c>
    </row>
    <row r="30" spans="1:2" ht="12.75">
      <c r="A30" s="6" t="s">
        <v>24</v>
      </c>
      <c r="B30" s="30">
        <v>0</v>
      </c>
    </row>
    <row r="31" spans="1:2" ht="12.75">
      <c r="A31" s="6" t="s">
        <v>25</v>
      </c>
      <c r="B31" s="30">
        <v>0</v>
      </c>
    </row>
    <row r="32" spans="1:2" s="3" customFormat="1" ht="12.75">
      <c r="A32" s="7" t="s">
        <v>10</v>
      </c>
      <c r="B32" s="19">
        <f>SUM(B27:B31)</f>
        <v>157440</v>
      </c>
    </row>
    <row r="33" spans="1:2" s="3" customFormat="1" ht="12.75">
      <c r="A33" s="7" t="s">
        <v>28</v>
      </c>
      <c r="B33" s="19">
        <f>B24+B25-B32-B42</f>
        <v>86767961.23</v>
      </c>
    </row>
    <row r="34" spans="1:2" s="3" customFormat="1" ht="12.75">
      <c r="A34" s="7" t="s">
        <v>27</v>
      </c>
      <c r="B34" s="19">
        <f>B13+B33</f>
        <v>129104960.23</v>
      </c>
    </row>
    <row r="35" spans="1:2" s="3" customFormat="1" ht="12.75">
      <c r="A35" s="7" t="s">
        <v>3</v>
      </c>
      <c r="B35" s="19"/>
    </row>
    <row r="36" spans="1:2" ht="12.75">
      <c r="A36" s="6" t="s">
        <v>21</v>
      </c>
      <c r="B36" s="30">
        <v>0</v>
      </c>
    </row>
    <row r="37" spans="1:2" ht="12.75">
      <c r="A37" s="6" t="s">
        <v>22</v>
      </c>
      <c r="B37" s="30">
        <v>0</v>
      </c>
    </row>
    <row r="38" spans="1:2" ht="12.75">
      <c r="A38" s="6" t="s">
        <v>23</v>
      </c>
      <c r="B38" s="30">
        <v>0</v>
      </c>
    </row>
    <row r="39" spans="1:2" ht="12.75">
      <c r="A39" s="6" t="s">
        <v>24</v>
      </c>
      <c r="B39" s="30">
        <v>0</v>
      </c>
    </row>
    <row r="40" spans="1:2" ht="12.75">
      <c r="A40" s="6" t="s">
        <v>25</v>
      </c>
      <c r="B40" s="30">
        <v>0</v>
      </c>
    </row>
    <row r="41" spans="1:2" s="3" customFormat="1" ht="12.75">
      <c r="A41" s="7" t="s">
        <v>10</v>
      </c>
      <c r="B41" s="19">
        <f>SUM(B36:B40)</f>
        <v>0</v>
      </c>
    </row>
    <row r="42" spans="1:2" s="3" customFormat="1" ht="12.75">
      <c r="A42" s="7" t="s">
        <v>26</v>
      </c>
      <c r="B42" s="19">
        <v>0</v>
      </c>
    </row>
    <row r="43" spans="1:2" s="3" customFormat="1" ht="12.75">
      <c r="A43" s="7" t="s">
        <v>29</v>
      </c>
      <c r="B43" s="19"/>
    </row>
    <row r="44" spans="1:2" s="4" customFormat="1" ht="12.75">
      <c r="A44" s="8" t="s">
        <v>30</v>
      </c>
      <c r="B44" s="20">
        <f>B45</f>
        <v>121950600</v>
      </c>
    </row>
    <row r="45" spans="1:2" ht="12.75">
      <c r="A45" s="10" t="s">
        <v>31</v>
      </c>
      <c r="B45" s="30">
        <v>121950600</v>
      </c>
    </row>
    <row r="46" spans="1:2" s="4" customFormat="1" ht="12.75">
      <c r="A46" s="8" t="s">
        <v>32</v>
      </c>
      <c r="B46" s="20">
        <f>B47</f>
        <v>10003133</v>
      </c>
    </row>
    <row r="47" spans="1:2" ht="12.75">
      <c r="A47" s="10" t="s">
        <v>33</v>
      </c>
      <c r="B47" s="30">
        <v>10003133</v>
      </c>
    </row>
    <row r="48" spans="1:2" s="4" customFormat="1" ht="12.75">
      <c r="A48" s="8" t="s">
        <v>34</v>
      </c>
      <c r="B48" s="20">
        <f>B49</f>
        <v>0</v>
      </c>
    </row>
    <row r="49" spans="1:2" ht="12.75">
      <c r="A49" s="6" t="s">
        <v>35</v>
      </c>
      <c r="B49" s="30">
        <v>0</v>
      </c>
    </row>
    <row r="50" spans="1:2" s="4" customFormat="1" ht="12.75">
      <c r="A50" s="8" t="s">
        <v>36</v>
      </c>
      <c r="B50" s="20"/>
    </row>
    <row r="51" spans="1:2" ht="12.75">
      <c r="A51" s="6" t="s">
        <v>4</v>
      </c>
      <c r="B51" s="30">
        <v>0</v>
      </c>
    </row>
    <row r="52" spans="1:2" ht="12.75">
      <c r="A52" s="6" t="s">
        <v>5</v>
      </c>
      <c r="B52" s="30">
        <v>0</v>
      </c>
    </row>
    <row r="53" spans="1:2" s="4" customFormat="1" ht="12.75">
      <c r="A53" s="8" t="s">
        <v>37</v>
      </c>
      <c r="B53" s="20"/>
    </row>
    <row r="54" spans="1:2" ht="12.75">
      <c r="A54" s="6" t="s">
        <v>4</v>
      </c>
      <c r="B54" s="30">
        <v>0</v>
      </c>
    </row>
    <row r="55" spans="1:2" ht="12.75">
      <c r="A55" s="6" t="s">
        <v>5</v>
      </c>
      <c r="B55" s="30">
        <v>2848773</v>
      </c>
    </row>
    <row r="56" spans="1:3" s="4" customFormat="1" ht="12.75">
      <c r="A56" s="8" t="s">
        <v>7</v>
      </c>
      <c r="B56" s="20">
        <v>0</v>
      </c>
      <c r="C56" s="33"/>
    </row>
    <row r="57" spans="1:2" s="3" customFormat="1" ht="12.75">
      <c r="A57" s="7" t="s">
        <v>38</v>
      </c>
      <c r="B57" s="19">
        <f>B44+B46+B48+B51-B52+B54-B55-B56</f>
        <v>129104960</v>
      </c>
    </row>
    <row r="58" spans="1:2" s="3" customFormat="1" ht="12.75">
      <c r="A58" s="26"/>
      <c r="B58" s="27"/>
    </row>
    <row r="59" spans="1:4" ht="15.75">
      <c r="A59" s="24"/>
      <c r="B59" s="2"/>
      <c r="D59"/>
    </row>
    <row r="60" spans="1:4" ht="15.75" customHeight="1">
      <c r="A60" s="25"/>
      <c r="B60" s="2"/>
      <c r="C60"/>
      <c r="D60"/>
    </row>
    <row r="61" ht="12.75">
      <c r="B61" s="2"/>
    </row>
    <row r="62" ht="12.75">
      <c r="B62"/>
    </row>
  </sheetData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68.57421875" style="1" customWidth="1"/>
    <col min="2" max="2" width="12.28125" style="29" bestFit="1" customWidth="1"/>
    <col min="3" max="3" width="18.7109375" style="2" bestFit="1" customWidth="1"/>
    <col min="4" max="16384" width="9.140625" style="2" customWidth="1"/>
  </cols>
  <sheetData>
    <row r="1" spans="1:2" s="17" customFormat="1" ht="12.75">
      <c r="A1" s="15" t="s">
        <v>63</v>
      </c>
      <c r="B1" s="16"/>
    </row>
    <row r="2" spans="1:2" s="17" customFormat="1" ht="12.75">
      <c r="A2" s="15" t="s">
        <v>68</v>
      </c>
      <c r="B2" s="16"/>
    </row>
    <row r="3" spans="1:2" s="17" customFormat="1" ht="12.75">
      <c r="A3" s="15" t="s">
        <v>64</v>
      </c>
      <c r="B3" s="16"/>
    </row>
    <row r="4" spans="1:2" s="17" customFormat="1" ht="12.75">
      <c r="A4" s="15"/>
      <c r="B4" s="21"/>
    </row>
    <row r="5" ht="12.75">
      <c r="A5" s="28" t="s">
        <v>70</v>
      </c>
    </row>
    <row r="6" ht="12.75">
      <c r="A6" s="2"/>
    </row>
    <row r="7" spans="1:2" s="11" customFormat="1" ht="12.75">
      <c r="A7" s="12" t="s">
        <v>67</v>
      </c>
      <c r="B7" s="18" t="s">
        <v>73</v>
      </c>
    </row>
    <row r="8" spans="1:3" s="3" customFormat="1" ht="12.75">
      <c r="A8" s="7" t="s">
        <v>39</v>
      </c>
      <c r="B8" s="19">
        <f>SUM(B9:B16)</f>
        <v>2245003.7</v>
      </c>
      <c r="C8" s="23"/>
    </row>
    <row r="9" spans="1:2" ht="12.75">
      <c r="A9" s="6" t="s">
        <v>40</v>
      </c>
      <c r="B9" s="30">
        <v>0</v>
      </c>
    </row>
    <row r="10" spans="1:2" ht="12.75">
      <c r="A10" s="6" t="s">
        <v>41</v>
      </c>
      <c r="B10" s="30">
        <v>1671630</v>
      </c>
    </row>
    <row r="11" spans="1:2" ht="12.75">
      <c r="A11" s="6" t="s">
        <v>42</v>
      </c>
      <c r="B11" s="30">
        <v>0</v>
      </c>
    </row>
    <row r="12" spans="1:2" ht="12.75">
      <c r="A12" s="6" t="s">
        <v>43</v>
      </c>
      <c r="B12" s="30">
        <v>524327</v>
      </c>
    </row>
    <row r="13" spans="1:2" ht="12.75">
      <c r="A13" s="6" t="s">
        <v>44</v>
      </c>
      <c r="B13" s="30">
        <v>49046.7</v>
      </c>
    </row>
    <row r="14" spans="1:2" ht="12.75">
      <c r="A14" s="6" t="s">
        <v>45</v>
      </c>
      <c r="B14" s="30">
        <v>0</v>
      </c>
    </row>
    <row r="15" spans="1:2" ht="12.75">
      <c r="A15" s="6" t="s">
        <v>46</v>
      </c>
      <c r="B15" s="30">
        <v>0</v>
      </c>
    </row>
    <row r="16" spans="1:2" ht="12.75">
      <c r="A16" s="6" t="s">
        <v>47</v>
      </c>
      <c r="B16" s="30">
        <v>0</v>
      </c>
    </row>
    <row r="17" spans="1:3" s="3" customFormat="1" ht="12.75">
      <c r="A17" s="7" t="s">
        <v>48</v>
      </c>
      <c r="B17" s="19">
        <f>SUM(B18:B25)</f>
        <v>5093777</v>
      </c>
      <c r="C17" s="23"/>
    </row>
    <row r="18" spans="1:2" ht="12.75">
      <c r="A18" s="6" t="s">
        <v>72</v>
      </c>
      <c r="B18" s="30">
        <v>966110</v>
      </c>
    </row>
    <row r="19" spans="1:2" ht="12.75">
      <c r="A19" s="6" t="s">
        <v>49</v>
      </c>
      <c r="B19" s="30">
        <v>0</v>
      </c>
    </row>
    <row r="20" spans="1:2" ht="12.75">
      <c r="A20" s="6" t="s">
        <v>50</v>
      </c>
      <c r="B20" s="30">
        <v>0</v>
      </c>
    </row>
    <row r="21" spans="1:2" ht="12.75">
      <c r="A21" s="6" t="s">
        <v>65</v>
      </c>
      <c r="B21" s="30">
        <v>4124861</v>
      </c>
    </row>
    <row r="22" spans="1:2" ht="12.75">
      <c r="A22" s="6" t="s">
        <v>66</v>
      </c>
      <c r="B22" s="30">
        <v>2806</v>
      </c>
    </row>
    <row r="23" spans="1:2" ht="12.75">
      <c r="A23" s="6" t="s">
        <v>51</v>
      </c>
      <c r="B23" s="30">
        <v>0</v>
      </c>
    </row>
    <row r="24" spans="1:2" ht="12.75">
      <c r="A24" s="6" t="s">
        <v>52</v>
      </c>
      <c r="B24" s="30">
        <v>0</v>
      </c>
    </row>
    <row r="25" spans="1:2" ht="12.75">
      <c r="A25" s="6" t="s">
        <v>53</v>
      </c>
      <c r="B25" s="30">
        <v>0</v>
      </c>
    </row>
    <row r="26" spans="1:2" s="3" customFormat="1" ht="12.75">
      <c r="A26" s="7" t="s">
        <v>54</v>
      </c>
      <c r="B26" s="19"/>
    </row>
    <row r="27" spans="1:2" s="4" customFormat="1" ht="12.75">
      <c r="A27" s="13" t="s">
        <v>55</v>
      </c>
      <c r="B27" s="20">
        <v>0</v>
      </c>
    </row>
    <row r="28" spans="1:2" s="4" customFormat="1" ht="12.75">
      <c r="A28" s="13" t="s">
        <v>56</v>
      </c>
      <c r="B28" s="20">
        <f>B17-B8</f>
        <v>2848773.3</v>
      </c>
    </row>
    <row r="29" spans="1:2" s="3" customFormat="1" ht="12.75">
      <c r="A29" s="7" t="s">
        <v>57</v>
      </c>
      <c r="B29" s="19">
        <v>0</v>
      </c>
    </row>
    <row r="30" spans="1:2" s="3" customFormat="1" ht="12.75">
      <c r="A30" s="7" t="s">
        <v>58</v>
      </c>
      <c r="B30" s="19">
        <v>0</v>
      </c>
    </row>
    <row r="31" spans="1:2" s="4" customFormat="1" ht="12.75">
      <c r="A31" s="8" t="s">
        <v>59</v>
      </c>
      <c r="B31" s="20"/>
    </row>
    <row r="32" spans="1:2" s="4" customFormat="1" ht="12.75">
      <c r="A32" s="13" t="s">
        <v>55</v>
      </c>
      <c r="B32" s="20">
        <f>B29-B30</f>
        <v>0</v>
      </c>
    </row>
    <row r="33" spans="1:2" s="4" customFormat="1" ht="12.75">
      <c r="A33" s="13" t="s">
        <v>56</v>
      </c>
      <c r="B33" s="20">
        <f>B30-B29</f>
        <v>0</v>
      </c>
    </row>
    <row r="34" spans="1:2" s="3" customFormat="1" ht="12.75">
      <c r="A34" s="7" t="s">
        <v>60</v>
      </c>
      <c r="B34" s="19">
        <f>B8+B29</f>
        <v>2245003.7</v>
      </c>
    </row>
    <row r="35" spans="1:2" s="3" customFormat="1" ht="12.75">
      <c r="A35" s="7" t="s">
        <v>61</v>
      </c>
      <c r="B35" s="19">
        <f>B17+B30</f>
        <v>5093777</v>
      </c>
    </row>
    <row r="36" spans="1:2" s="3" customFormat="1" ht="12.75">
      <c r="A36" s="7" t="s">
        <v>62</v>
      </c>
      <c r="B36" s="19"/>
    </row>
    <row r="37" spans="1:2" s="3" customFormat="1" ht="12.75">
      <c r="A37" s="14" t="s">
        <v>55</v>
      </c>
      <c r="B37" s="19">
        <v>0</v>
      </c>
    </row>
    <row r="38" spans="1:2" s="3" customFormat="1" ht="12.75">
      <c r="A38" s="14" t="s">
        <v>56</v>
      </c>
      <c r="B38" s="19">
        <f>B35-B34</f>
        <v>2848773.3</v>
      </c>
    </row>
  </sheetData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Pascu Veronica Cristina</cp:lastModifiedBy>
  <cp:lastPrinted>2009-02-12T12:23:24Z</cp:lastPrinted>
  <dcterms:created xsi:type="dcterms:W3CDTF">2004-08-11T07:18:45Z</dcterms:created>
  <dcterms:modified xsi:type="dcterms:W3CDTF">2009-02-12T15:41:59Z</dcterms:modified>
  <cp:category/>
  <cp:version/>
  <cp:contentType/>
  <cp:contentStatus/>
</cp:coreProperties>
</file>